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30" documentId="13_ncr:1_{35CA105B-9C9D-48E6-BD87-678A333B149F}" xr6:coauthVersionLast="47" xr6:coauthVersionMax="47" xr10:uidLastSave="{847098A0-9578-4003-B027-90EB001A4620}"/>
  <bookViews>
    <workbookView xWindow="-110" yWindow="-110" windowWidth="19420" windowHeight="11020" tabRatio="635" activeTab="1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1">'GARANZIE CONVENZIONE-AQ'!$A$1:$E$32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3" l="1"/>
  <c r="E6" i="13"/>
  <c r="E8" i="13" l="1"/>
  <c r="E11" i="13" l="1"/>
  <c r="D12" i="13" s="1"/>
  <c r="E28" i="13" l="1"/>
  <c r="D30" i="13"/>
  <c r="E30" i="13" s="1"/>
  <c r="D29" i="13"/>
  <c r="E29" i="13" s="1"/>
  <c r="D31" i="13" l="1"/>
  <c r="D25" i="13" l="1"/>
  <c r="D17" i="13"/>
  <c r="D32" i="13"/>
</calcChain>
</file>

<file path=xl/sharedStrings.xml><?xml version="1.0" encoding="utf-8"?>
<sst xmlns="http://schemas.openxmlformats.org/spreadsheetml/2006/main" count="45" uniqueCount="41">
  <si>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</si>
  <si>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</si>
  <si>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</si>
  <si>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</si>
  <si>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</si>
  <si>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</si>
  <si>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</si>
  <si>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</si>
  <si>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</si>
  <si>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</si>
  <si>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</si>
  <si>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</si>
  <si>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</si>
  <si>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</si>
  <si>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</si>
  <si>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</si>
  <si>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</si>
  <si>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A.1. 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</si>
  <si>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</si>
  <si>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</si>
  <si>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</si>
  <si>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C.  Ulteriori riduzioni fino a un massimo del 20%</t>
  </si>
  <si>
    <t>C.1. Possesso ISO/IEC 27001:2013 UNI CEI EN ISO/IEC
27001:2017
ISO/IEC 27001:2022</t>
  </si>
  <si>
    <t>C.2. Possesso UNI EN ISO 14001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</si>
  <si>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</si>
  <si>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</si>
  <si>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</si>
  <si>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della garanzia provvisoria al netto delle riduzioni</t>
  </si>
  <si>
    <t>CALCOLO IMPORTO DELLE GARANZIE DEFINITIVE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</si>
  <si>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Si rimanda a</t>
    </r>
    <r>
      <rPr>
        <sz val="10"/>
        <rFont val="Calibri"/>
        <family val="2"/>
        <scheme val="minor"/>
      </rPr>
      <t>l disciplinare di gara (NB: il valore è indicato preventivamente a solo titolo di esempio)</t>
    </r>
  </si>
  <si>
    <t>GARANZIA DEFINITIVA PER LA CONVENZIONE (IN FAVORE DI CONSIP)</t>
  </si>
  <si>
    <t>Percentuale fissata in documentazione di gara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</si>
  <si>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</si>
  <si>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Importo finale garanzia definitiva in favore di Consip</t>
  </si>
  <si>
    <t>GARANZIA DEFINITIVA PER I CONTRATTI ATTUATIVI
(PRESTATA A CONSIP IN FAVORE DELLE PA)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</si>
  <si>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disciplinare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</si>
  <si>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</si>
  <si>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</si>
  <si>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</si>
  <si>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</si>
  <si>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 in favore delle Amministrazioni contraenti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</si>
</sst>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vertical="center"/>
    </xf>
    <xf numFmtId="165" fontId="19" fillId="0" borderId="0" xfId="0" applyNumberFormat="1" applyFont="1"/>
    <xf numFmtId="0" fontId="19" fillId="0" borderId="0" xfId="0" applyFont="1"/>
    <xf numFmtId="0" fontId="22" fillId="0" borderId="1" xfId="0" applyFont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9" fontId="2" fillId="6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22" fillId="0" borderId="1" xfId="0" applyNumberFormat="1" applyFont="1" applyBorder="1" applyAlignment="1">
      <alignment horizontal="center" vertic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opLeftCell="A5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0</v>
      </c>
    </row>
    <row r="4" spans="1:4" s="23" customFormat="1" ht="31.5" customHeight="1" x14ac:dyDescent="0.35">
      <c r="C4" s="30" t="s">
        <v>1</v>
      </c>
      <c r="D4" s="30"/>
    </row>
    <row r="5" spans="1:4" s="23" customFormat="1" ht="31.5" customHeight="1" x14ac:dyDescent="0.35">
      <c r="C5" s="30" t="s">
        <v>2</v>
      </c>
      <c r="D5" s="30"/>
    </row>
    <row r="6" spans="1:4" s="23" customFormat="1" ht="31.5" customHeight="1" x14ac:dyDescent="0.35">
      <c r="C6" s="30" t="s">
        <v>3</v>
      </c>
      <c r="D6" s="30"/>
    </row>
    <row r="7" spans="1:4" x14ac:dyDescent="0.35">
      <c r="C7" s="31"/>
      <c r="D7" s="31"/>
    </row>
    <row r="8" spans="1:4" x14ac:dyDescent="0.35">
      <c r="C8" s="30" t="s">
        <v>4</v>
      </c>
      <c r="D8" s="30"/>
    </row>
    <row r="9" spans="1:4" ht="34.5" customHeight="1" x14ac:dyDescent="0.35">
      <c r="C9" s="20" t="s">
        <v>5</v>
      </c>
      <c r="D9" s="19" t="s">
        <v>6</v>
      </c>
    </row>
    <row r="10" spans="1:4" ht="34.5" customHeight="1" x14ac:dyDescent="0.35">
      <c r="C10" s="21" t="s">
        <v>7</v>
      </c>
      <c r="D10" s="19" t="s">
        <v>8</v>
      </c>
    </row>
    <row r="11" spans="1:4" ht="34.5" customHeight="1" x14ac:dyDescent="0.35">
      <c r="C11" s="22" t="s">
        <v>9</v>
      </c>
      <c r="D11" s="19" t="s">
        <v>10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2"/>
  <sheetViews>
    <sheetView tabSelected="1" view="pageLayout" zoomScale="120" zoomScaleNormal="100" zoomScaleSheetLayoutView="97" zoomScalePageLayoutView="120" workbookViewId="0">
      <selection activeCell="F5" sqref="F5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1" spans="1:13" x14ac:dyDescent="0.35">
      <c r="B1" s="1"/>
    </row>
    <row r="2" spans="1:13" x14ac:dyDescent="0.35">
      <c r="B2" s="1"/>
      <c r="C2" s="1"/>
      <c r="D2" s="1"/>
      <c r="F2" s="1"/>
    </row>
    <row r="3" spans="1:13" ht="28.5" customHeight="1" x14ac:dyDescent="0.35">
      <c r="B3" s="32" t="s">
        <v>11</v>
      </c>
      <c r="C3" s="32"/>
      <c r="D3" s="32"/>
      <c r="E3" s="32"/>
      <c r="F3" s="1"/>
    </row>
    <row r="4" spans="1:13" ht="28.5" customHeight="1" x14ac:dyDescent="0.35">
      <c r="B4" s="53" t="s">
        <v>12</v>
      </c>
      <c r="C4" s="54"/>
      <c r="D4" s="54"/>
      <c r="E4" s="55"/>
      <c r="F4" s="1"/>
    </row>
    <row r="5" spans="1:13" ht="26" x14ac:dyDescent="0.35">
      <c r="B5" s="11" t="s">
        <v>13</v>
      </c>
      <c r="C5" s="11" t="s">
        <v>14</v>
      </c>
      <c r="D5" s="11" t="s">
        <v>15</v>
      </c>
      <c r="E5" s="11" t="s">
        <v>16</v>
      </c>
      <c r="F5" s="1"/>
    </row>
    <row r="6" spans="1:13" x14ac:dyDescent="0.35">
      <c r="A6" s="33"/>
      <c r="B6" s="8" t="s">
        <v>17</v>
      </c>
      <c r="C6" s="3">
        <v>0.3</v>
      </c>
      <c r="D6" s="6" t="s">
        <v>18</v>
      </c>
      <c r="E6" s="70">
        <f>IF(D7="s",C7,IF(D6="s",C6,0))</f>
        <v>0</v>
      </c>
      <c r="F6" s="1"/>
    </row>
    <row r="7" spans="1:13" ht="26" x14ac:dyDescent="0.35">
      <c r="A7" s="33"/>
      <c r="B7" s="8" t="s">
        <v>19</v>
      </c>
      <c r="C7" s="3">
        <v>0.5</v>
      </c>
      <c r="D7" s="6" t="s">
        <v>18</v>
      </c>
      <c r="E7" s="71"/>
      <c r="F7" s="1"/>
    </row>
    <row r="8" spans="1:13" ht="39" x14ac:dyDescent="0.35">
      <c r="B8" s="8" t="s">
        <v>20</v>
      </c>
      <c r="C8" s="3">
        <v>0.1</v>
      </c>
      <c r="D8" s="6" t="s">
        <v>18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5">
      <c r="B9" s="12" t="s">
        <v>21</v>
      </c>
      <c r="C9" s="13"/>
      <c r="D9" s="14"/>
      <c r="E9" s="15"/>
      <c r="F9" s="46"/>
      <c r="G9" s="47"/>
      <c r="H9" s="47"/>
      <c r="I9" s="47"/>
      <c r="J9" s="47"/>
      <c r="K9" s="47"/>
      <c r="L9" s="47"/>
      <c r="M9" s="47"/>
    </row>
    <row r="10" spans="1:13" ht="39" x14ac:dyDescent="0.35">
      <c r="B10" s="28" t="s">
        <v>22</v>
      </c>
      <c r="C10" s="29">
        <v>0.1</v>
      </c>
      <c r="D10" s="6" t="s">
        <v>18</v>
      </c>
      <c r="E10" s="9">
        <f>IF(D10="s",C10,0)</f>
        <v>0</v>
      </c>
      <c r="F10" s="46"/>
      <c r="G10" s="47"/>
      <c r="H10" s="47"/>
      <c r="I10" s="47"/>
      <c r="J10" s="47"/>
      <c r="K10" s="47"/>
      <c r="L10" s="47"/>
      <c r="M10" s="47"/>
    </row>
    <row r="11" spans="1:13" ht="40.5" customHeight="1" x14ac:dyDescent="0.35">
      <c r="A11" s="10"/>
      <c r="B11" s="27" t="s">
        <v>23</v>
      </c>
      <c r="C11" s="69">
        <v>0.1</v>
      </c>
      <c r="D11" s="6" t="s">
        <v>18</v>
      </c>
      <c r="E11" s="9">
        <f>IF(D11="s",C11,0)</f>
        <v>0</v>
      </c>
      <c r="F11" s="46"/>
      <c r="G11" s="47"/>
      <c r="H11" s="47"/>
      <c r="I11" s="47"/>
      <c r="J11" s="47"/>
      <c r="K11" s="47"/>
      <c r="L11" s="47"/>
      <c r="M11" s="47"/>
    </row>
    <row r="12" spans="1:13" ht="43.5" customHeight="1" x14ac:dyDescent="0.35">
      <c r="B12" s="34" t="s">
        <v>24</v>
      </c>
      <c r="C12" s="35"/>
      <c r="D12" s="36">
        <f>IFERROR(1-(1-E6)*(1-E8)*(1-E11),1-(1-E6)*(1-E11))</f>
        <v>0</v>
      </c>
      <c r="E12" s="36"/>
      <c r="F12" s="5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32" t="s">
        <v>25</v>
      </c>
      <c r="C15" s="32"/>
      <c r="D15" s="32"/>
      <c r="E15" s="32"/>
    </row>
    <row r="16" spans="1:13" ht="60.75" customHeight="1" x14ac:dyDescent="0.35">
      <c r="B16" s="48" t="s">
        <v>26</v>
      </c>
      <c r="C16" s="49"/>
      <c r="D16" s="41">
        <v>1000000</v>
      </c>
      <c r="E16" s="42"/>
      <c r="F16" s="4"/>
    </row>
    <row r="17" spans="2:6" x14ac:dyDescent="0.35">
      <c r="B17" s="50" t="s">
        <v>27</v>
      </c>
      <c r="C17" s="51"/>
      <c r="D17" s="52">
        <f>ROUND((1-$D$12)*$D16,0)</f>
        <v>1000000</v>
      </c>
      <c r="E17" s="52"/>
    </row>
    <row r="20" spans="2:6" ht="31.5" customHeight="1" x14ac:dyDescent="0.35">
      <c r="B20" s="32" t="s">
        <v>28</v>
      </c>
      <c r="C20" s="37"/>
      <c r="D20" s="37"/>
      <c r="E20" s="38"/>
      <c r="F20" s="16"/>
    </row>
    <row r="21" spans="2:6" ht="61.5" customHeight="1" x14ac:dyDescent="0.35">
      <c r="B21" s="39" t="s">
        <v>29</v>
      </c>
      <c r="C21" s="40"/>
      <c r="D21" s="41">
        <v>1000000</v>
      </c>
      <c r="E21" s="42"/>
      <c r="F21" s="4"/>
    </row>
    <row r="22" spans="2:6" ht="20.25" customHeight="1" x14ac:dyDescent="0.35">
      <c r="B22" s="43" t="s">
        <v>30</v>
      </c>
      <c r="C22" s="44"/>
      <c r="D22" s="44"/>
      <c r="E22" s="45"/>
    </row>
    <row r="23" spans="2:6" x14ac:dyDescent="0.35">
      <c r="B23" s="61" t="s">
        <v>31</v>
      </c>
      <c r="C23" s="62"/>
      <c r="D23" s="67"/>
      <c r="E23" s="68"/>
      <c r="F23" s="4"/>
    </row>
    <row r="24" spans="2:6" ht="30" customHeight="1" x14ac:dyDescent="0.35">
      <c r="B24" s="63" t="s">
        <v>32</v>
      </c>
      <c r="C24" s="64"/>
      <c r="D24" s="65">
        <v>600000</v>
      </c>
      <c r="E24" s="66"/>
    </row>
    <row r="25" spans="2:6" x14ac:dyDescent="0.35">
      <c r="B25" s="60" t="s">
        <v>33</v>
      </c>
      <c r="C25" s="60"/>
      <c r="D25" s="52">
        <f>ROUND((1-$D$12)*$D24,0)</f>
        <v>600000</v>
      </c>
      <c r="E25" s="52"/>
    </row>
    <row r="26" spans="2:6" ht="36.75" customHeight="1" x14ac:dyDescent="0.35">
      <c r="B26" s="56" t="s">
        <v>34</v>
      </c>
      <c r="C26" s="56"/>
      <c r="D26" s="56"/>
      <c r="E26" s="56"/>
    </row>
    <row r="27" spans="2:6" ht="48.75" customHeight="1" x14ac:dyDescent="0.35">
      <c r="B27" s="57" t="s">
        <v>35</v>
      </c>
      <c r="C27" s="57"/>
      <c r="D27" s="7">
        <v>0.24</v>
      </c>
      <c r="E27" s="17"/>
      <c r="F27" s="4"/>
    </row>
    <row r="28" spans="2:6" ht="29.25" customHeight="1" x14ac:dyDescent="0.35">
      <c r="B28" s="57" t="s">
        <v>36</v>
      </c>
      <c r="C28" s="57"/>
      <c r="D28" s="69">
        <v>0.02</v>
      </c>
      <c r="E28" s="2">
        <f>D28*D$21</f>
        <v>20000</v>
      </c>
      <c r="F28" s="4"/>
    </row>
    <row r="29" spans="2:6" ht="29.25" customHeight="1" x14ac:dyDescent="0.35">
      <c r="B29" s="57" t="s">
        <v>37</v>
      </c>
      <c r="C29" s="57"/>
      <c r="D29" s="9">
        <f>IF(D27&gt;10%,MIN(D27-10%,10%),0%)</f>
        <v>0.1</v>
      </c>
      <c r="E29" s="2">
        <f>D29*D$21</f>
        <v>100000</v>
      </c>
    </row>
    <row r="30" spans="2:6" ht="29.25" customHeight="1" x14ac:dyDescent="0.35">
      <c r="B30" s="57" t="s">
        <v>38</v>
      </c>
      <c r="C30" s="57"/>
      <c r="D30" s="9">
        <f>IF(D27&gt;20%,2*(D27-20%),0%)</f>
        <v>7.999999999999996E-2</v>
      </c>
      <c r="E30" s="2">
        <f>D30*D$21</f>
        <v>79999.999999999956</v>
      </c>
    </row>
    <row r="31" spans="2:6" ht="29.25" customHeight="1" x14ac:dyDescent="0.35">
      <c r="B31" s="58" t="s">
        <v>39</v>
      </c>
      <c r="C31" s="58"/>
      <c r="D31" s="59">
        <f>SUM(E28:E30)</f>
        <v>199999.99999999994</v>
      </c>
      <c r="E31" s="59"/>
    </row>
    <row r="32" spans="2:6" ht="30" customHeight="1" x14ac:dyDescent="0.35">
      <c r="B32" s="60" t="s">
        <v>40</v>
      </c>
      <c r="C32" s="60"/>
      <c r="D32" s="52">
        <f>ROUND((1-$D$12)*$D31,0)</f>
        <v>200000</v>
      </c>
      <c r="E32" s="52"/>
    </row>
  </sheetData>
  <sheetProtection algorithmName="SHA-512" hashValue="Q4TqYY1tS79Q7UExJLSa9QlnOJHTF8+IP/50CHlkNFqCIxBDV1UlYOE3m+GCiZsMjcF8qbTvt/siQIkUHdM+dA==" saltValue="+Ixsqg9LubbyIptZLdcl2g==" spinCount="100000" sheet="1" objects="1" scenarios="1"/>
  <mergeCells count="31"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  <mergeCell ref="B20:E20"/>
    <mergeCell ref="B21:C21"/>
    <mergeCell ref="D21:E21"/>
    <mergeCell ref="B22:E22"/>
    <mergeCell ref="F9:M11"/>
    <mergeCell ref="B15:E15"/>
    <mergeCell ref="B16:C16"/>
    <mergeCell ref="D16:E16"/>
    <mergeCell ref="B17:C17"/>
    <mergeCell ref="D17:E17"/>
    <mergeCell ref="B3:E3"/>
    <mergeCell ref="A6:A7"/>
    <mergeCell ref="E6:E7"/>
    <mergeCell ref="B12:C12"/>
    <mergeCell ref="D12:E12"/>
  </mergeCells>
  <dataValidations disablePrompts="1"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scale="56" orientation="portrait" r:id="rId1"/>
  <headerFooter>
    <oddHeader>&amp;L
&amp;CAllegato 3 al Disciplinare
Foglio Calcolo Riduzioni Cauzioni</oddHeader>
    <oddFooter>&amp;L&amp;8
Classificazione Consip: Ambito pubblico  
ID 2924 - Gara a procedura aperta ai sensi dell’art. 71 del D.lgs. n. 36/2023
Allegato 3 al Disciplinare - Foglio Calcolo Riduzioni Cauzioni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491C468EBDE254E9EB3C9FC32152406" ma:contentTypeVersion="3" ma:contentTypeDescription="Creare un nuovo documento." ma:contentTypeScope="" ma:versionID="cb921f1b0e6a6161d3b501b8119c750d">
  <xsd:schema xmlns:xsd="http://www.w3.org/2001/XMLSchema" xmlns:xs="http://www.w3.org/2001/XMLSchema" xmlns:p="http://schemas.microsoft.com/office/2006/metadata/properties" xmlns:ns2="fbcb35c3-8e65-4073-aa27-7738ef301e57" targetNamespace="http://schemas.microsoft.com/office/2006/metadata/properties" ma:root="true" ma:fieldsID="88e58cfa457abd4836a0d940b876b8d9" ns2:_="">
    <xsd:import namespace="fbcb35c3-8e65-4073-aa27-7738ef301e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cb35c3-8e65-4073-aa27-7738ef301e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553330-443A-4F96-BF5C-1A73CA4613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cb35c3-8e65-4073-aa27-7738ef301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90A219-58CC-4AA9-AB13-3427DB5767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99C405-D7CC-410B-B040-7975994DE15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fbcb35c3-8e65-4073-aa27-7738ef301e57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GARANZIE CONVENZIONE-AQ</vt:lpstr>
      <vt:lpstr>'GARANZIE CONVENZIONE-AQ'!Area_stampa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2025-12-11T18:31:02Z</dcterms:created>
  <dcterms:modified xsi:type="dcterms:W3CDTF">2025-12-11T21:30:47Z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0x0101002491C468EBDE254E9EB3C9FC32152406</vt:lpwstr>
  </property>
</Properties>
</file>